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HNTS11\Verwaltung\FB II\HWP\Fachbereich Haushaltsplanung\Planung 2017\Auslieferung 3. Entwurf\Zuarbeiten\"/>
    </mc:Choice>
  </mc:AlternateContent>
  <bookViews>
    <workbookView xWindow="0" yWindow="0" windowWidth="28800" windowHeight="121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8" i="1" l="1"/>
  <c r="I14" i="1" s="1"/>
  <c r="I4" i="1"/>
  <c r="K17" i="1" l="1"/>
  <c r="I17" i="1"/>
  <c r="L17" i="1" s="1"/>
  <c r="K16" i="1"/>
  <c r="L16" i="1" s="1"/>
  <c r="I16" i="1"/>
  <c r="K15" i="1"/>
  <c r="I15" i="1"/>
  <c r="K8" i="1"/>
  <c r="K28" i="1" s="1"/>
  <c r="I8" i="1"/>
  <c r="K4" i="1"/>
  <c r="L4" i="1"/>
  <c r="L15" i="1" l="1"/>
  <c r="L8" i="1"/>
  <c r="D44" i="1"/>
  <c r="D46" i="1" s="1"/>
  <c r="D60" i="1"/>
  <c r="I12" i="1" s="1"/>
  <c r="D105" i="1"/>
  <c r="I20" i="1" s="1"/>
  <c r="D108" i="1"/>
  <c r="I21" i="1" s="1"/>
  <c r="D103" i="1"/>
  <c r="I19" i="1" s="1"/>
  <c r="D101" i="1"/>
  <c r="I18" i="1" s="1"/>
  <c r="D99" i="1"/>
  <c r="D96" i="1"/>
  <c r="D81" i="1"/>
  <c r="F77" i="1"/>
  <c r="D67" i="1" s="1"/>
  <c r="D62" i="1"/>
  <c r="I13" i="1" s="1"/>
  <c r="D57" i="1"/>
  <c r="I11" i="1" s="1"/>
  <c r="D55" i="1"/>
  <c r="I10" i="1" s="1"/>
  <c r="D50" i="1"/>
  <c r="I9" i="1" s="1"/>
  <c r="D30" i="1"/>
  <c r="I7" i="1" s="1"/>
  <c r="D26" i="1" l="1"/>
  <c r="D20" i="1"/>
  <c r="I5" i="1" s="1"/>
  <c r="D17" i="1"/>
  <c r="I6" i="1" l="1"/>
  <c r="I28" i="1" s="1"/>
</calcChain>
</file>

<file path=xl/sharedStrings.xml><?xml version="1.0" encoding="utf-8"?>
<sst xmlns="http://schemas.openxmlformats.org/spreadsheetml/2006/main" count="171" uniqueCount="123">
  <si>
    <t>Produkt</t>
  </si>
  <si>
    <t>€</t>
  </si>
  <si>
    <t>Bezeichnung Vorhaben</t>
  </si>
  <si>
    <t>Grunderwerb Infrastruktur, Sonderflächen</t>
  </si>
  <si>
    <t>oberhalb</t>
  </si>
  <si>
    <t>unterhalb</t>
  </si>
  <si>
    <t>Grünland, Wald und Forst</t>
  </si>
  <si>
    <t>GWG</t>
  </si>
  <si>
    <t>Büro- und Geschäftsausstattung</t>
  </si>
  <si>
    <t>Neubau Feuerwache Hönow, Planung</t>
  </si>
  <si>
    <t>Dahlwitz-Hoppegarten</t>
  </si>
  <si>
    <t>Hönow</t>
  </si>
  <si>
    <t>Münchehofe</t>
  </si>
  <si>
    <t>GWG- Sozialarbeiter</t>
  </si>
  <si>
    <t>Summe</t>
  </si>
  <si>
    <t>Umverlegung Brandenburgische Str. wegen. Grundsch.</t>
  </si>
  <si>
    <t>Stelen für halbanonyme Grabstätten</t>
  </si>
  <si>
    <t>Übersicht Investitionen HH-Planung 2017 für das Jahr 2017</t>
  </si>
  <si>
    <t>Grunderwerb Poststraße 4a</t>
  </si>
  <si>
    <t>Grunderwerb Lindenallee 6 (Mehrbedarf)</t>
  </si>
  <si>
    <t>Grunderwerb an der Feuerwehr, Da-Ho 4/50</t>
  </si>
  <si>
    <t>Grunderwerb an der Feuerwehr, Da-Ho 4/38</t>
  </si>
  <si>
    <t>Grunderwerb Dorfstraße, Umsetzung B-Plan</t>
  </si>
  <si>
    <t>S-Bhf. Birkenstein</t>
  </si>
  <si>
    <t>Verkauf Körnerstraße, Miteigentumsanteil</t>
  </si>
  <si>
    <t xml:space="preserve">Grunderwerb Friedhofstraße </t>
  </si>
  <si>
    <t>Bezeichnung</t>
  </si>
  <si>
    <t>Finanzverwaltung</t>
  </si>
  <si>
    <t>Gebäudemanagement</t>
  </si>
  <si>
    <t>Aufsitzmäher für Hausmeister</t>
  </si>
  <si>
    <t xml:space="preserve">2 Handrasenmäher </t>
  </si>
  <si>
    <t xml:space="preserve">Einrichtungen für die </t>
  </si>
  <si>
    <t>gesamte Verwaltung</t>
  </si>
  <si>
    <t>Bauhof</t>
  </si>
  <si>
    <t xml:space="preserve">Kommunalfahrzeug </t>
  </si>
  <si>
    <t>Handrasenmäher, Freischneider</t>
  </si>
  <si>
    <t>Brandschutz</t>
  </si>
  <si>
    <t>Digitalfunk Münchehofe</t>
  </si>
  <si>
    <t>Mannschaftstransportwagen FFW Hönow</t>
  </si>
  <si>
    <t>2 Rollcontainer für Atemschutz</t>
  </si>
  <si>
    <t>8 Funkmeldeempfänger</t>
  </si>
  <si>
    <t>CFK-Flaschen für Atemschutz</t>
  </si>
  <si>
    <t>Absturzsicherung</t>
  </si>
  <si>
    <t>Funkmeldeempfänger</t>
  </si>
  <si>
    <t>Lungenautomaten</t>
  </si>
  <si>
    <t>Erträge, FÖM, etc.</t>
  </si>
  <si>
    <t>Gesamtauszahlungen</t>
  </si>
  <si>
    <t>Planung Grundschulneubau</t>
  </si>
  <si>
    <t>GWG: Optik-Gerätesätze, Trockenwagen, PC, Schränke, ..</t>
  </si>
  <si>
    <t>Grimm-Grundschule</t>
  </si>
  <si>
    <t>Lenne´-Oberschule</t>
  </si>
  <si>
    <t>3 interaktive Whiteboards</t>
  </si>
  <si>
    <t>Neubau Mensa</t>
  </si>
  <si>
    <t>GWG Gebäudemanegement</t>
  </si>
  <si>
    <t>Bibliothek</t>
  </si>
  <si>
    <t>Sonstige Kulturpflege</t>
  </si>
  <si>
    <t>Kauf Vereinsbus</t>
  </si>
  <si>
    <t>Sonstige Leistungen</t>
  </si>
  <si>
    <t>Kindertagesstätten</t>
  </si>
  <si>
    <t>Schränke, Tischkreissäge</t>
  </si>
  <si>
    <t>1.700 BGA- Theke mit Taschenablage, 1.000 GWG</t>
  </si>
  <si>
    <t>Sonnensegel Kita Kinderkiste</t>
  </si>
  <si>
    <t>Kletteranlage Kita Schatztruhe</t>
  </si>
  <si>
    <t xml:space="preserve">Traumzauberland,  GWG </t>
  </si>
  <si>
    <t>Kinderkiste,BGA 12.600, GWG 10.600, BV 5.900</t>
  </si>
  <si>
    <t>Döberitz, BGA 4.400, GWG 6.400</t>
  </si>
  <si>
    <t>Gänseblümchen, GWG 6.100, BV 600</t>
  </si>
  <si>
    <t>Rappel-Zappel, GWG 6.600, BV 3.300</t>
  </si>
  <si>
    <t>Hort Schatztruhe, BGA 2.500, GWG 5.200,  BV 1.200</t>
  </si>
  <si>
    <t>Kita Schatztruhe, GBA 2.000, GWG 10.900, BV 3.700</t>
  </si>
  <si>
    <t>Kita Birkenstein, BGA 5.000 und GWG 2.900, BV ZGG 800</t>
  </si>
  <si>
    <t>Auktionshaus</t>
  </si>
  <si>
    <t>FÖM Auktionshaus</t>
  </si>
  <si>
    <t>Beleuchtung B 1</t>
  </si>
  <si>
    <t>Einzahlungen R-Breitscheid-Str.</t>
  </si>
  <si>
    <t>Einzahlungen</t>
  </si>
  <si>
    <t xml:space="preserve">Einzahlungen Alte Berliner Straße </t>
  </si>
  <si>
    <t>Gehweg Dorfstraße Hönow</t>
  </si>
  <si>
    <t>Waldstraße Ausbau</t>
  </si>
  <si>
    <t xml:space="preserve">Einzahlungen Waldstraße </t>
  </si>
  <si>
    <t>Ausbau Buchenstraße</t>
  </si>
  <si>
    <t xml:space="preserve">Alte Berliner Straße </t>
  </si>
  <si>
    <t>Denkmalschutz u. -pflege</t>
  </si>
  <si>
    <t xml:space="preserve">Gemeindestraßen </t>
  </si>
  <si>
    <t xml:space="preserve">Kreisstraße </t>
  </si>
  <si>
    <t>Wiesenstraße, Gehweg und Beleuchtung</t>
  </si>
  <si>
    <t>Parkeinrichtungen</t>
  </si>
  <si>
    <t>Dorfanger Hönow, Planung</t>
  </si>
  <si>
    <t>Spielplatz in Parkanlage am S-Bahnhof</t>
  </si>
  <si>
    <t>Öffentliches Grün</t>
  </si>
  <si>
    <t>Friedhöfe</t>
  </si>
  <si>
    <t>Tourismus</t>
  </si>
  <si>
    <t>Leit-System Gartennachbarn</t>
  </si>
  <si>
    <t>Tourismus-Leitsystem</t>
  </si>
  <si>
    <t xml:space="preserve">unterhalb </t>
  </si>
  <si>
    <t>nachr.</t>
  </si>
  <si>
    <t>Brücken und Durchlässe SEW Hönow</t>
  </si>
  <si>
    <t>Verkauf Teilfläche Lindenallee 36</t>
  </si>
  <si>
    <t>Verkauf Dirfstraße 25</t>
  </si>
  <si>
    <t>Fortführung ZR 1</t>
  </si>
  <si>
    <t>FÖM Fortführung ZR 1</t>
  </si>
  <si>
    <t>Saldo</t>
  </si>
  <si>
    <t>DR</t>
  </si>
  <si>
    <t>Summen</t>
  </si>
  <si>
    <t xml:space="preserve">Kinder-, Jugend-, Famil. </t>
  </si>
  <si>
    <t>Auszahlg.</t>
  </si>
  <si>
    <t>Einzahlg.</t>
  </si>
  <si>
    <t xml:space="preserve">       BV ZGG 800</t>
  </si>
  <si>
    <t xml:space="preserve">entsprechen Ein- u. Auszahlungen </t>
  </si>
  <si>
    <t>für Investitionen im FinHH</t>
  </si>
  <si>
    <t>Radwegebau Münchehofe</t>
  </si>
  <si>
    <t>Grunderwerb Buswendeschleife</t>
  </si>
  <si>
    <t>Klettergerät</t>
  </si>
  <si>
    <t xml:space="preserve">Villa Kunterbunt, BGA 4.700, GWG 3.600, Wasserspielgerät 4.800,  </t>
  </si>
  <si>
    <t>Archivsoftware</t>
  </si>
  <si>
    <t>Telefonanlage Rathaus</t>
  </si>
  <si>
    <t>separater Ausweis</t>
  </si>
  <si>
    <t>SAN-Switche, PCs, Laptpos, Drucker, Smartphones</t>
  </si>
  <si>
    <t>(die detaillierte Übersicht in den einzelnen Jahren ist der Maßnahmeübersicht zu entnehmen)</t>
  </si>
  <si>
    <t>neu im Investplan 3. Entwurf</t>
  </si>
  <si>
    <t>FÖM Feuerwehrneubau Feuerwache Hönow</t>
  </si>
  <si>
    <t>Spielplatzgeräte Kita Bernd Döberitz</t>
  </si>
  <si>
    <t>inv. 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</si>
</sst>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3" fontId="0" fillId="0" borderId="0" xfId="0" applyNumberFormat="1"/>
    <xf numFmtId="0" fontId="1" fillId="0" borderId="0" xfId="0" applyFont="1"/>
    <xf numFmtId="3" fontId="1" fillId="0" borderId="0" xfId="0" applyNumberFormat="1" applyFont="1"/>
    <xf numFmtId="0" fontId="0" fillId="0" borderId="1" xfId="0" applyBorder="1"/>
    <xf numFmtId="3" fontId="0" fillId="2" borderId="1" xfId="0" applyNumberFormat="1" applyFill="1" applyBorder="1"/>
    <xf numFmtId="3" fontId="0" fillId="0" borderId="1" xfId="0" applyNumberFormat="1" applyBorder="1"/>
    <xf numFmtId="3" fontId="0" fillId="4" borderId="1" xfId="0" applyNumberFormat="1" applyFill="1" applyBorder="1"/>
    <xf numFmtId="0" fontId="0" fillId="3" borderId="1" xfId="0" applyFill="1" applyBorder="1"/>
    <xf numFmtId="3" fontId="0" fillId="5" borderId="1" xfId="0" applyNumberFormat="1" applyFill="1" applyBorder="1"/>
    <xf numFmtId="0" fontId="0" fillId="0" borderId="1" xfId="0" applyFill="1" applyBorder="1"/>
    <xf numFmtId="3" fontId="0" fillId="6" borderId="1" xfId="0" applyNumberFormat="1" applyFill="1" applyBorder="1"/>
    <xf numFmtId="0" fontId="0" fillId="6" borderId="1" xfId="0" applyFill="1" applyBorder="1"/>
    <xf numFmtId="3" fontId="0" fillId="6" borderId="0" xfId="0" applyNumberFormat="1" applyFill="1"/>
    <xf numFmtId="3" fontId="0" fillId="7" borderId="1" xfId="0" applyNumberFormat="1" applyFill="1" applyBorder="1"/>
    <xf numFmtId="3" fontId="0" fillId="0" borderId="1" xfId="0" applyNumberFormat="1" applyFill="1" applyBorder="1"/>
    <xf numFmtId="0" fontId="0" fillId="2" borderId="1" xfId="0" applyFill="1" applyBorder="1"/>
    <xf numFmtId="0" fontId="0" fillId="0" borderId="0" xfId="0" applyFill="1"/>
    <xf numFmtId="3" fontId="0" fillId="0" borderId="0" xfId="0" applyNumberFormat="1" applyFill="1"/>
    <xf numFmtId="0" fontId="0" fillId="0" borderId="0" xfId="0" applyBorder="1"/>
    <xf numFmtId="3" fontId="0" fillId="0" borderId="0" xfId="0" applyNumberFormat="1" applyBorder="1"/>
    <xf numFmtId="0" fontId="0" fillId="7" borderId="0" xfId="0" applyFill="1" applyBorder="1"/>
    <xf numFmtId="3" fontId="0" fillId="7" borderId="0" xfId="0" applyNumberFormat="1" applyFill="1" applyBorder="1"/>
    <xf numFmtId="0" fontId="0" fillId="7" borderId="0" xfId="0" applyFill="1"/>
    <xf numFmtId="3" fontId="0" fillId="7" borderId="0" xfId="0" applyNumberFormat="1" applyFill="1"/>
    <xf numFmtId="3" fontId="0" fillId="8" borderId="1" xfId="0" applyNumberFormat="1" applyFill="1" applyBorder="1"/>
    <xf numFmtId="0" fontId="0" fillId="8" borderId="1" xfId="0" applyFill="1" applyBorder="1"/>
    <xf numFmtId="0" fontId="0" fillId="8" borderId="0" xfId="0" applyFill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tabSelected="1" topLeftCell="A64" workbookViewId="0">
      <selection activeCell="Q26" sqref="Q26"/>
    </sheetView>
  </sheetViews>
  <sheetFormatPr baseColWidth="10" defaultRowHeight="15" x14ac:dyDescent="0.25"/>
  <cols>
    <col min="1" max="1" width="8" customWidth="1"/>
    <col min="2" max="2" width="23.28515625" customWidth="1"/>
    <col min="3" max="3" width="9.85546875" customWidth="1"/>
    <col min="4" max="4" width="11.42578125" style="1"/>
    <col min="5" max="5" width="58.28515625" customWidth="1"/>
    <col min="6" max="6" width="11.42578125" style="1"/>
    <col min="7" max="7" width="28.28515625" customWidth="1"/>
    <col min="8" max="8" width="7.140625" customWidth="1"/>
    <col min="9" max="9" width="9.85546875" customWidth="1"/>
    <col min="10" max="10" width="1.5703125" customWidth="1"/>
    <col min="11" max="11" width="9.7109375" customWidth="1"/>
    <col min="12" max="12" width="7.28515625" customWidth="1"/>
  </cols>
  <sheetData>
    <row r="1" spans="1:15" x14ac:dyDescent="0.25">
      <c r="A1" s="2" t="s">
        <v>17</v>
      </c>
      <c r="B1" s="2"/>
      <c r="C1" s="2"/>
      <c r="D1" s="3"/>
      <c r="F1" s="13"/>
      <c r="G1" t="s">
        <v>45</v>
      </c>
      <c r="N1" s="27"/>
      <c r="O1" t="s">
        <v>119</v>
      </c>
    </row>
    <row r="2" spans="1:15" x14ac:dyDescent="0.25">
      <c r="A2" s="28" t="s">
        <v>118</v>
      </c>
    </row>
    <row r="3" spans="1:15" x14ac:dyDescent="0.25">
      <c r="A3" s="2" t="s">
        <v>0</v>
      </c>
      <c r="B3" s="2" t="s">
        <v>26</v>
      </c>
      <c r="C3" s="2"/>
      <c r="D3" s="3" t="s">
        <v>1</v>
      </c>
      <c r="E3" s="2" t="s">
        <v>2</v>
      </c>
      <c r="I3" s="2" t="s">
        <v>105</v>
      </c>
      <c r="J3" s="2"/>
      <c r="K3" s="2" t="s">
        <v>106</v>
      </c>
      <c r="L3" s="2" t="s">
        <v>101</v>
      </c>
    </row>
    <row r="4" spans="1:15" x14ac:dyDescent="0.25">
      <c r="A4" s="4">
        <v>11103</v>
      </c>
      <c r="B4" s="4" t="s">
        <v>27</v>
      </c>
      <c r="C4" s="4" t="s">
        <v>4</v>
      </c>
      <c r="D4" s="6">
        <v>51200</v>
      </c>
      <c r="E4" s="4" t="s">
        <v>18</v>
      </c>
      <c r="F4" s="15"/>
      <c r="G4" s="4"/>
      <c r="H4">
        <v>11103</v>
      </c>
      <c r="I4" s="1">
        <f>D4+D5+D6+D7+D8+D9+D10+D11+D12+D16</f>
        <v>336500</v>
      </c>
      <c r="K4" s="1">
        <f>D13+D14+D15</f>
        <v>-285700</v>
      </c>
      <c r="L4" s="1">
        <f>SUM(I4:K4)</f>
        <v>50800</v>
      </c>
      <c r="N4" s="1"/>
    </row>
    <row r="5" spans="1:15" x14ac:dyDescent="0.25">
      <c r="A5" s="4"/>
      <c r="B5" s="4"/>
      <c r="C5" s="4"/>
      <c r="D5" s="6">
        <v>20000</v>
      </c>
      <c r="E5" s="4" t="s">
        <v>3</v>
      </c>
      <c r="F5" s="15"/>
      <c r="G5" s="4"/>
      <c r="H5">
        <v>11104</v>
      </c>
      <c r="I5" s="1">
        <f>D20</f>
        <v>18600</v>
      </c>
      <c r="M5" s="1"/>
      <c r="N5" s="18"/>
    </row>
    <row r="6" spans="1:15" x14ac:dyDescent="0.25">
      <c r="A6" s="4"/>
      <c r="B6" s="4"/>
      <c r="C6" s="4"/>
      <c r="D6" s="6">
        <v>7000</v>
      </c>
      <c r="E6" s="4" t="s">
        <v>19</v>
      </c>
      <c r="F6" s="15"/>
      <c r="G6" s="4"/>
      <c r="H6">
        <v>11105</v>
      </c>
      <c r="I6" s="1">
        <f>D26</f>
        <v>137000</v>
      </c>
      <c r="N6" s="1"/>
    </row>
    <row r="7" spans="1:15" x14ac:dyDescent="0.25">
      <c r="A7" s="4"/>
      <c r="B7" s="4"/>
      <c r="C7" s="4"/>
      <c r="D7" s="6">
        <v>11000</v>
      </c>
      <c r="E7" s="4" t="s">
        <v>20</v>
      </c>
      <c r="F7" s="15"/>
      <c r="G7" s="4"/>
      <c r="H7">
        <v>11106</v>
      </c>
      <c r="I7" s="1">
        <f>D30</f>
        <v>113500</v>
      </c>
    </row>
    <row r="8" spans="1:15" x14ac:dyDescent="0.25">
      <c r="A8" s="4"/>
      <c r="B8" s="4"/>
      <c r="C8" s="4"/>
      <c r="D8" s="6">
        <v>51000</v>
      </c>
      <c r="E8" s="4" t="s">
        <v>21</v>
      </c>
      <c r="F8" s="15"/>
      <c r="G8" s="4"/>
      <c r="H8">
        <v>12601</v>
      </c>
      <c r="I8" s="1">
        <f>D31+D32+D33+D34</f>
        <v>709700</v>
      </c>
      <c r="K8" s="1">
        <f>D45</f>
        <v>-420000</v>
      </c>
      <c r="L8" s="1">
        <f>SUM(I8:K8)</f>
        <v>289700</v>
      </c>
    </row>
    <row r="9" spans="1:15" x14ac:dyDescent="0.25">
      <c r="A9" s="4"/>
      <c r="B9" s="4"/>
      <c r="C9" s="4"/>
      <c r="D9" s="6">
        <v>174000</v>
      </c>
      <c r="E9" s="4" t="s">
        <v>22</v>
      </c>
      <c r="F9" s="15"/>
      <c r="G9" s="4"/>
      <c r="H9">
        <v>21101</v>
      </c>
      <c r="I9" s="1">
        <f>D50</f>
        <v>214700</v>
      </c>
    </row>
    <row r="10" spans="1:15" x14ac:dyDescent="0.25">
      <c r="A10" s="4"/>
      <c r="B10" s="4"/>
      <c r="C10" s="4"/>
      <c r="D10" s="6">
        <v>5000</v>
      </c>
      <c r="E10" s="4" t="s">
        <v>23</v>
      </c>
      <c r="F10" s="15"/>
      <c r="G10" s="4"/>
      <c r="H10">
        <v>21601</v>
      </c>
      <c r="I10" s="1">
        <f>D55</f>
        <v>2023100</v>
      </c>
    </row>
    <row r="11" spans="1:15" x14ac:dyDescent="0.25">
      <c r="A11" s="4"/>
      <c r="B11" s="4"/>
      <c r="C11" s="4"/>
      <c r="D11" s="6">
        <v>6000</v>
      </c>
      <c r="E11" s="4" t="s">
        <v>25</v>
      </c>
      <c r="F11" s="15"/>
      <c r="G11" s="4"/>
      <c r="H11">
        <v>27201</v>
      </c>
      <c r="I11" s="1">
        <f>D57</f>
        <v>2700</v>
      </c>
    </row>
    <row r="12" spans="1:15" x14ac:dyDescent="0.25">
      <c r="A12" s="4"/>
      <c r="B12" s="4"/>
      <c r="C12" s="4"/>
      <c r="D12" s="25">
        <v>7300</v>
      </c>
      <c r="E12" s="26" t="s">
        <v>111</v>
      </c>
      <c r="F12" s="15"/>
      <c r="G12" s="4"/>
      <c r="H12">
        <v>28401</v>
      </c>
      <c r="I12" s="1">
        <f>D60</f>
        <v>42000</v>
      </c>
    </row>
    <row r="13" spans="1:15" x14ac:dyDescent="0.25">
      <c r="A13" s="4"/>
      <c r="B13" s="4"/>
      <c r="C13" s="4"/>
      <c r="D13" s="11">
        <v>-43500</v>
      </c>
      <c r="E13" s="12" t="s">
        <v>24</v>
      </c>
      <c r="F13" s="15"/>
      <c r="G13" s="4"/>
      <c r="H13">
        <v>36301</v>
      </c>
      <c r="I13" s="1">
        <f>D62</f>
        <v>500</v>
      </c>
    </row>
    <row r="14" spans="1:15" x14ac:dyDescent="0.25">
      <c r="A14" s="4"/>
      <c r="B14" s="4"/>
      <c r="C14" s="4"/>
      <c r="D14" s="11">
        <v>-190000</v>
      </c>
      <c r="E14" s="12" t="s">
        <v>97</v>
      </c>
      <c r="F14" s="15"/>
      <c r="G14" s="4"/>
      <c r="H14">
        <v>36501</v>
      </c>
      <c r="I14" s="1">
        <f>D78</f>
        <v>146300</v>
      </c>
    </row>
    <row r="15" spans="1:15" x14ac:dyDescent="0.25">
      <c r="A15" s="4"/>
      <c r="B15" s="4"/>
      <c r="C15" s="4"/>
      <c r="D15" s="11">
        <v>-52200</v>
      </c>
      <c r="E15" s="12" t="s">
        <v>98</v>
      </c>
      <c r="F15" s="15"/>
      <c r="G15" s="4"/>
      <c r="H15">
        <v>52301</v>
      </c>
      <c r="I15" s="1">
        <f>D79</f>
        <v>450000</v>
      </c>
      <c r="K15" s="1">
        <f>D80</f>
        <v>-300000</v>
      </c>
      <c r="L15" s="1">
        <f>SUM(I15:K15)</f>
        <v>150000</v>
      </c>
    </row>
    <row r="16" spans="1:15" x14ac:dyDescent="0.25">
      <c r="A16" s="4"/>
      <c r="B16" s="4"/>
      <c r="C16" s="4" t="s">
        <v>5</v>
      </c>
      <c r="D16" s="6">
        <v>4000</v>
      </c>
      <c r="E16" s="4" t="s">
        <v>6</v>
      </c>
      <c r="F16" s="15"/>
      <c r="G16" s="4"/>
      <c r="H16">
        <v>54101</v>
      </c>
      <c r="I16" s="1">
        <f>D82+D83+D85+D88+D89+D91+D92+D93+D94</f>
        <v>1824000</v>
      </c>
      <c r="K16" s="1">
        <f>D84+D86+D87+D90</f>
        <v>-1042500</v>
      </c>
      <c r="L16" s="1">
        <f>SUM(I16:K16)</f>
        <v>781500</v>
      </c>
    </row>
    <row r="17" spans="1:13" x14ac:dyDescent="0.25">
      <c r="A17" s="4"/>
      <c r="B17" s="4"/>
      <c r="C17" s="16" t="s">
        <v>14</v>
      </c>
      <c r="D17" s="5">
        <f>SUM(D4:D16)</f>
        <v>50800</v>
      </c>
      <c r="E17" s="4"/>
      <c r="F17" s="15"/>
      <c r="G17" s="4"/>
      <c r="H17" s="19">
        <v>54201</v>
      </c>
      <c r="I17" s="20">
        <f>D97</f>
        <v>100000</v>
      </c>
      <c r="K17" s="1">
        <f>D98</f>
        <v>-52700</v>
      </c>
      <c r="L17" s="1">
        <f>SUM(I17:K17)</f>
        <v>47300</v>
      </c>
    </row>
    <row r="18" spans="1:13" x14ac:dyDescent="0.25">
      <c r="A18" s="4">
        <v>11104</v>
      </c>
      <c r="B18" s="4" t="s">
        <v>28</v>
      </c>
      <c r="C18" s="4" t="s">
        <v>4</v>
      </c>
      <c r="D18" s="6">
        <v>15600</v>
      </c>
      <c r="E18" s="4" t="s">
        <v>29</v>
      </c>
      <c r="F18" s="15"/>
      <c r="G18" s="4"/>
      <c r="H18" s="19">
        <v>54601</v>
      </c>
      <c r="I18" s="20">
        <f>D101</f>
        <v>5000</v>
      </c>
    </row>
    <row r="19" spans="1:13" x14ac:dyDescent="0.25">
      <c r="A19" s="4"/>
      <c r="B19" s="4"/>
      <c r="C19" s="4"/>
      <c r="D19" s="6">
        <v>3000</v>
      </c>
      <c r="E19" s="4" t="s">
        <v>30</v>
      </c>
      <c r="F19" s="15"/>
      <c r="G19" s="4"/>
      <c r="H19" s="19">
        <v>55101</v>
      </c>
      <c r="I19" s="20">
        <f>D103</f>
        <v>50000</v>
      </c>
    </row>
    <row r="20" spans="1:13" x14ac:dyDescent="0.25">
      <c r="A20" s="4"/>
      <c r="B20" s="4"/>
      <c r="C20" s="16" t="s">
        <v>14</v>
      </c>
      <c r="D20" s="5">
        <f>SUM(D18:D19)</f>
        <v>18600</v>
      </c>
      <c r="E20" s="4"/>
      <c r="F20" s="15"/>
      <c r="G20" s="4"/>
      <c r="H20" s="19">
        <v>55301</v>
      </c>
      <c r="I20" s="20">
        <f>D105</f>
        <v>5000</v>
      </c>
    </row>
    <row r="21" spans="1:13" x14ac:dyDescent="0.25">
      <c r="A21" s="4">
        <v>11105</v>
      </c>
      <c r="B21" s="4" t="s">
        <v>31</v>
      </c>
      <c r="C21" s="4" t="s">
        <v>4</v>
      </c>
      <c r="D21" s="6">
        <v>10000</v>
      </c>
      <c r="E21" s="4" t="s">
        <v>8</v>
      </c>
      <c r="F21" s="15"/>
      <c r="G21" s="4"/>
      <c r="H21" s="19">
        <v>57501</v>
      </c>
      <c r="I21" s="20">
        <f>D108</f>
        <v>72000</v>
      </c>
    </row>
    <row r="22" spans="1:13" x14ac:dyDescent="0.25">
      <c r="A22" s="4"/>
      <c r="B22" s="4" t="s">
        <v>32</v>
      </c>
      <c r="C22" s="4"/>
      <c r="D22" s="6">
        <v>43000</v>
      </c>
      <c r="E22" s="4" t="s">
        <v>7</v>
      </c>
      <c r="F22" s="15"/>
      <c r="G22" s="4"/>
    </row>
    <row r="23" spans="1:13" x14ac:dyDescent="0.25">
      <c r="A23" s="4"/>
      <c r="B23" s="4"/>
      <c r="C23" s="4"/>
      <c r="D23" s="15">
        <v>5000</v>
      </c>
      <c r="E23" s="10" t="s">
        <v>114</v>
      </c>
      <c r="F23" s="15"/>
      <c r="G23" s="4" t="s">
        <v>116</v>
      </c>
      <c r="H23" s="19"/>
      <c r="I23" s="20"/>
    </row>
    <row r="24" spans="1:13" x14ac:dyDescent="0.25">
      <c r="A24" s="4"/>
      <c r="B24" s="4"/>
      <c r="C24" s="4"/>
      <c r="D24" s="15">
        <v>33000</v>
      </c>
      <c r="E24" s="10" t="s">
        <v>115</v>
      </c>
      <c r="F24" s="15"/>
      <c r="G24" s="4" t="s">
        <v>116</v>
      </c>
      <c r="H24" s="19"/>
      <c r="I24" s="20"/>
    </row>
    <row r="25" spans="1:13" x14ac:dyDescent="0.25">
      <c r="A25" s="4"/>
      <c r="B25" s="4"/>
      <c r="C25" s="4" t="s">
        <v>5</v>
      </c>
      <c r="D25" s="6">
        <v>46000</v>
      </c>
      <c r="E25" s="4" t="s">
        <v>117</v>
      </c>
      <c r="F25" s="15"/>
      <c r="G25" s="4"/>
      <c r="H25" s="19"/>
      <c r="I25" s="19"/>
    </row>
    <row r="26" spans="1:13" x14ac:dyDescent="0.25">
      <c r="A26" s="4"/>
      <c r="B26" s="4"/>
      <c r="C26" s="16" t="s">
        <v>14</v>
      </c>
      <c r="D26" s="5">
        <f>SUM(D21:D25)</f>
        <v>137000</v>
      </c>
      <c r="E26" s="4"/>
      <c r="F26" s="15"/>
      <c r="G26" s="4"/>
      <c r="H26" s="19" t="s">
        <v>102</v>
      </c>
      <c r="I26" s="20">
        <v>100000</v>
      </c>
      <c r="K26" s="1">
        <v>-144000</v>
      </c>
      <c r="M26" t="s">
        <v>122</v>
      </c>
    </row>
    <row r="27" spans="1:13" x14ac:dyDescent="0.25">
      <c r="A27" s="4">
        <v>11106</v>
      </c>
      <c r="B27" s="4" t="s">
        <v>33</v>
      </c>
      <c r="C27" s="4" t="s">
        <v>4</v>
      </c>
      <c r="D27" s="6">
        <v>110000</v>
      </c>
      <c r="E27" s="4" t="s">
        <v>34</v>
      </c>
      <c r="F27" s="15"/>
      <c r="G27" s="4"/>
      <c r="H27" s="19"/>
      <c r="I27" s="19"/>
    </row>
    <row r="28" spans="1:13" x14ac:dyDescent="0.25">
      <c r="A28" s="4"/>
      <c r="B28" s="4"/>
      <c r="C28" s="4" t="s">
        <v>5</v>
      </c>
      <c r="D28" s="6">
        <v>1500</v>
      </c>
      <c r="E28" s="4" t="s">
        <v>35</v>
      </c>
      <c r="F28" s="15"/>
      <c r="G28" s="4"/>
      <c r="H28" s="21" t="s">
        <v>103</v>
      </c>
      <c r="I28" s="22">
        <f>SUM(I4:I26)</f>
        <v>6350600</v>
      </c>
      <c r="J28" s="23"/>
      <c r="K28" s="24">
        <f>SUM(K4:K26)</f>
        <v>-2244900</v>
      </c>
    </row>
    <row r="29" spans="1:13" x14ac:dyDescent="0.25">
      <c r="A29" s="4"/>
      <c r="B29" s="4"/>
      <c r="C29" s="4"/>
      <c r="D29" s="6">
        <v>2000</v>
      </c>
      <c r="E29" s="4" t="s">
        <v>7</v>
      </c>
      <c r="F29" s="15"/>
      <c r="G29" s="4"/>
      <c r="H29" s="23" t="s">
        <v>108</v>
      </c>
      <c r="I29" s="23"/>
      <c r="J29" s="23"/>
      <c r="K29" s="23"/>
    </row>
    <row r="30" spans="1:13" x14ac:dyDescent="0.25">
      <c r="A30" s="4"/>
      <c r="B30" s="4"/>
      <c r="C30" s="16" t="s">
        <v>14</v>
      </c>
      <c r="D30" s="5">
        <f>SUM(D27:D29)</f>
        <v>113500</v>
      </c>
      <c r="E30" s="4"/>
      <c r="F30" s="15"/>
      <c r="G30" s="4"/>
      <c r="H30" s="23" t="s">
        <v>109</v>
      </c>
      <c r="I30" s="23"/>
      <c r="J30" s="23"/>
      <c r="K30" s="23"/>
    </row>
    <row r="31" spans="1:13" x14ac:dyDescent="0.25">
      <c r="A31" s="4">
        <v>12601</v>
      </c>
      <c r="B31" s="4" t="s">
        <v>36</v>
      </c>
      <c r="C31" s="4" t="s">
        <v>4</v>
      </c>
      <c r="D31" s="6">
        <v>600000</v>
      </c>
      <c r="E31" s="4" t="s">
        <v>9</v>
      </c>
      <c r="F31" s="15"/>
      <c r="G31" s="4"/>
    </row>
    <row r="32" spans="1:13" x14ac:dyDescent="0.25">
      <c r="A32" s="4"/>
      <c r="B32" s="4"/>
      <c r="C32" s="4"/>
      <c r="D32" s="1">
        <v>10000</v>
      </c>
      <c r="E32" t="s">
        <v>37</v>
      </c>
      <c r="F32" s="6"/>
      <c r="G32" s="4"/>
    </row>
    <row r="33" spans="1:10" x14ac:dyDescent="0.25">
      <c r="A33" s="4"/>
      <c r="B33" s="4"/>
      <c r="C33" s="4"/>
      <c r="D33" s="1">
        <v>70000</v>
      </c>
      <c r="E33" t="s">
        <v>38</v>
      </c>
      <c r="F33" s="6"/>
      <c r="G33" s="4"/>
    </row>
    <row r="34" spans="1:10" x14ac:dyDescent="0.25">
      <c r="A34" s="4"/>
      <c r="B34" s="4"/>
      <c r="C34" s="4" t="s">
        <v>5</v>
      </c>
      <c r="D34" s="7">
        <v>29700</v>
      </c>
      <c r="E34" s="8" t="s">
        <v>10</v>
      </c>
      <c r="F34" s="6"/>
      <c r="G34" s="4"/>
    </row>
    <row r="35" spans="1:10" x14ac:dyDescent="0.25">
      <c r="A35" s="4"/>
      <c r="B35" s="4"/>
      <c r="C35" s="4"/>
      <c r="D35" s="6"/>
      <c r="E35" s="4"/>
      <c r="F35" s="7">
        <v>7000</v>
      </c>
      <c r="G35" s="4" t="s">
        <v>39</v>
      </c>
    </row>
    <row r="36" spans="1:10" x14ac:dyDescent="0.25">
      <c r="A36" s="4"/>
      <c r="B36" s="4"/>
      <c r="C36" s="4"/>
      <c r="D36" s="6"/>
      <c r="E36" s="4"/>
      <c r="F36" s="7">
        <v>2800</v>
      </c>
      <c r="G36" s="4" t="s">
        <v>40</v>
      </c>
    </row>
    <row r="37" spans="1:10" x14ac:dyDescent="0.25">
      <c r="A37" s="4"/>
      <c r="B37" s="4"/>
      <c r="C37" s="4"/>
      <c r="D37" s="6"/>
      <c r="E37" s="4"/>
      <c r="F37" s="7">
        <v>6000</v>
      </c>
      <c r="G37" s="4" t="s">
        <v>41</v>
      </c>
    </row>
    <row r="38" spans="1:10" x14ac:dyDescent="0.25">
      <c r="A38" s="4"/>
      <c r="B38" s="4"/>
      <c r="C38" s="4"/>
      <c r="D38" s="6"/>
      <c r="E38" s="8" t="s">
        <v>11</v>
      </c>
      <c r="F38" s="7">
        <v>2700</v>
      </c>
      <c r="G38" s="4" t="s">
        <v>41</v>
      </c>
    </row>
    <row r="39" spans="1:10" x14ac:dyDescent="0.25">
      <c r="A39" s="4"/>
      <c r="B39" s="4"/>
      <c r="C39" s="4"/>
      <c r="D39" s="6"/>
      <c r="E39" s="4"/>
      <c r="F39" s="7">
        <v>1500</v>
      </c>
      <c r="G39" s="4" t="s">
        <v>42</v>
      </c>
    </row>
    <row r="40" spans="1:10" x14ac:dyDescent="0.25">
      <c r="A40" s="4"/>
      <c r="B40" s="4"/>
      <c r="C40" s="4"/>
      <c r="D40" s="6"/>
      <c r="E40" s="4"/>
      <c r="F40" s="7">
        <v>2800</v>
      </c>
      <c r="G40" s="4" t="s">
        <v>43</v>
      </c>
      <c r="H40" s="1"/>
    </row>
    <row r="41" spans="1:10" x14ac:dyDescent="0.25">
      <c r="A41" s="4"/>
      <c r="B41" s="4"/>
      <c r="C41" s="4"/>
      <c r="D41" s="6"/>
      <c r="E41" s="4"/>
      <c r="F41" s="7">
        <v>2500</v>
      </c>
      <c r="G41" s="4" t="s">
        <v>44</v>
      </c>
    </row>
    <row r="42" spans="1:10" x14ac:dyDescent="0.25">
      <c r="A42" s="4"/>
      <c r="B42" s="4"/>
      <c r="C42" s="4"/>
      <c r="D42" s="6"/>
      <c r="E42" s="8" t="s">
        <v>12</v>
      </c>
      <c r="F42" s="7">
        <v>1400</v>
      </c>
      <c r="G42" s="4" t="s">
        <v>43</v>
      </c>
    </row>
    <row r="43" spans="1:10" x14ac:dyDescent="0.25">
      <c r="A43" s="4"/>
      <c r="B43" s="4"/>
      <c r="C43" s="4"/>
      <c r="D43" s="6"/>
      <c r="E43" s="10"/>
      <c r="F43" s="25">
        <v>3000</v>
      </c>
      <c r="G43" s="26" t="s">
        <v>41</v>
      </c>
    </row>
    <row r="44" spans="1:10" x14ac:dyDescent="0.25">
      <c r="A44" s="4"/>
      <c r="B44" s="4"/>
      <c r="C44" s="4" t="s">
        <v>95</v>
      </c>
      <c r="D44" s="14">
        <f>D31+D32+D33+D34</f>
        <v>709700</v>
      </c>
      <c r="E44" s="4" t="s">
        <v>46</v>
      </c>
      <c r="F44" s="6"/>
      <c r="G44" s="4"/>
    </row>
    <row r="45" spans="1:10" x14ac:dyDescent="0.25">
      <c r="A45" s="4"/>
      <c r="B45" s="4"/>
      <c r="C45" s="4"/>
      <c r="D45" s="11">
        <v>-420000</v>
      </c>
      <c r="E45" s="4" t="s">
        <v>120</v>
      </c>
      <c r="F45" s="6"/>
      <c r="G45" s="4"/>
      <c r="H45" s="17"/>
    </row>
    <row r="46" spans="1:10" x14ac:dyDescent="0.25">
      <c r="A46" s="4"/>
      <c r="B46" s="4"/>
      <c r="C46" s="16" t="s">
        <v>14</v>
      </c>
      <c r="D46" s="5">
        <f>SUM(D44:D45)</f>
        <v>289700</v>
      </c>
      <c r="E46" s="4"/>
      <c r="F46" s="6"/>
      <c r="G46" s="4"/>
      <c r="I46" s="1"/>
    </row>
    <row r="47" spans="1:10" x14ac:dyDescent="0.25">
      <c r="A47" s="4">
        <v>21101</v>
      </c>
      <c r="B47" s="4" t="s">
        <v>49</v>
      </c>
      <c r="C47" s="4" t="s">
        <v>4</v>
      </c>
      <c r="D47" s="15">
        <v>200000</v>
      </c>
      <c r="E47" s="10" t="s">
        <v>47</v>
      </c>
      <c r="F47" s="15"/>
      <c r="G47" s="4"/>
      <c r="H47" s="17"/>
      <c r="I47" s="18"/>
      <c r="J47" s="17"/>
    </row>
    <row r="48" spans="1:10" x14ac:dyDescent="0.25">
      <c r="A48" s="4"/>
      <c r="B48" s="4"/>
      <c r="C48" s="4" t="s">
        <v>5</v>
      </c>
      <c r="D48" s="15">
        <v>7100</v>
      </c>
      <c r="E48" s="10" t="s">
        <v>59</v>
      </c>
      <c r="F48" s="15"/>
      <c r="G48" s="4"/>
      <c r="H48" s="17"/>
      <c r="I48" s="18"/>
      <c r="J48" s="17"/>
    </row>
    <row r="49" spans="1:12" x14ac:dyDescent="0.25">
      <c r="A49" s="4"/>
      <c r="B49" s="4"/>
      <c r="C49" s="4"/>
      <c r="D49" s="6">
        <v>7600</v>
      </c>
      <c r="E49" s="4" t="s">
        <v>48</v>
      </c>
      <c r="F49" s="6"/>
      <c r="G49" s="4"/>
      <c r="H49" s="17"/>
      <c r="I49" s="17"/>
      <c r="J49" s="17"/>
    </row>
    <row r="50" spans="1:12" x14ac:dyDescent="0.25">
      <c r="A50" s="4"/>
      <c r="B50" s="4"/>
      <c r="C50" s="16" t="s">
        <v>14</v>
      </c>
      <c r="D50" s="5">
        <f>SUM(D47:D49)</f>
        <v>214700</v>
      </c>
      <c r="E50" s="4"/>
      <c r="F50" s="6"/>
      <c r="G50" s="4"/>
    </row>
    <row r="51" spans="1:12" x14ac:dyDescent="0.25">
      <c r="A51" s="4">
        <v>21601</v>
      </c>
      <c r="B51" s="4" t="s">
        <v>50</v>
      </c>
      <c r="C51" s="4" t="s">
        <v>4</v>
      </c>
      <c r="D51" s="15">
        <v>15000</v>
      </c>
      <c r="E51" s="4" t="s">
        <v>51</v>
      </c>
      <c r="F51" s="6"/>
      <c r="G51" s="4"/>
      <c r="I51" s="1"/>
    </row>
    <row r="52" spans="1:12" x14ac:dyDescent="0.25">
      <c r="A52" s="4"/>
      <c r="B52" s="4"/>
      <c r="C52" s="4"/>
      <c r="D52" s="6">
        <v>2000000</v>
      </c>
      <c r="E52" s="4" t="s">
        <v>52</v>
      </c>
      <c r="F52" s="6"/>
      <c r="G52" s="4"/>
    </row>
    <row r="53" spans="1:12" x14ac:dyDescent="0.25">
      <c r="A53" s="4"/>
      <c r="B53" s="4"/>
      <c r="C53" s="4" t="s">
        <v>5</v>
      </c>
      <c r="D53" s="15">
        <v>7800</v>
      </c>
      <c r="E53" s="4" t="s">
        <v>7</v>
      </c>
      <c r="F53" s="6"/>
      <c r="G53" s="4"/>
    </row>
    <row r="54" spans="1:12" x14ac:dyDescent="0.25">
      <c r="A54" s="4"/>
      <c r="B54" s="4"/>
      <c r="C54" s="4"/>
      <c r="D54" s="6">
        <v>300</v>
      </c>
      <c r="E54" s="4" t="s">
        <v>53</v>
      </c>
      <c r="F54" s="6"/>
      <c r="G54" s="4"/>
    </row>
    <row r="55" spans="1:12" x14ac:dyDescent="0.25">
      <c r="A55" s="4"/>
      <c r="B55" s="4"/>
      <c r="C55" s="16" t="s">
        <v>14</v>
      </c>
      <c r="D55" s="9">
        <f>SUM(D51:D54)</f>
        <v>2023100</v>
      </c>
      <c r="E55" s="4"/>
      <c r="F55" s="6"/>
      <c r="G55" s="4"/>
      <c r="H55" s="17"/>
      <c r="I55" s="17"/>
      <c r="J55" s="17"/>
      <c r="K55" s="17"/>
      <c r="L55" s="17"/>
    </row>
    <row r="56" spans="1:12" x14ac:dyDescent="0.25">
      <c r="A56" s="4">
        <v>27201</v>
      </c>
      <c r="B56" s="4" t="s">
        <v>54</v>
      </c>
      <c r="C56" s="4" t="s">
        <v>5</v>
      </c>
      <c r="D56" s="6">
        <v>2700</v>
      </c>
      <c r="E56" s="10" t="s">
        <v>60</v>
      </c>
      <c r="F56" s="15"/>
      <c r="G56" s="4"/>
      <c r="H56" s="17"/>
      <c r="I56" s="17"/>
      <c r="J56" s="17"/>
      <c r="K56" s="17"/>
      <c r="L56" s="17"/>
    </row>
    <row r="57" spans="1:12" x14ac:dyDescent="0.25">
      <c r="A57" s="4"/>
      <c r="B57" s="4"/>
      <c r="C57" s="16" t="s">
        <v>14</v>
      </c>
      <c r="D57" s="5">
        <f>SUM(D56)</f>
        <v>2700</v>
      </c>
      <c r="E57" s="10"/>
      <c r="F57" s="15"/>
      <c r="G57" s="4"/>
      <c r="H57" s="17"/>
      <c r="I57" s="18"/>
      <c r="J57" s="18"/>
      <c r="K57" s="18"/>
      <c r="L57" s="17"/>
    </row>
    <row r="58" spans="1:12" x14ac:dyDescent="0.25">
      <c r="A58" s="4">
        <v>28401</v>
      </c>
      <c r="B58" s="4" t="s">
        <v>55</v>
      </c>
      <c r="C58" s="10" t="s">
        <v>4</v>
      </c>
      <c r="D58" s="15">
        <v>40000</v>
      </c>
      <c r="E58" s="10" t="s">
        <v>56</v>
      </c>
      <c r="F58" s="15"/>
      <c r="G58" s="4"/>
      <c r="H58" s="17"/>
      <c r="I58" s="18"/>
      <c r="J58" s="17"/>
      <c r="K58" s="17"/>
      <c r="L58" s="17"/>
    </row>
    <row r="59" spans="1:12" x14ac:dyDescent="0.25">
      <c r="A59" s="4"/>
      <c r="B59" s="4"/>
      <c r="C59" s="10" t="s">
        <v>94</v>
      </c>
      <c r="D59" s="15">
        <v>2000</v>
      </c>
      <c r="E59" s="10"/>
      <c r="F59" s="15"/>
      <c r="G59" s="4"/>
      <c r="H59" s="17"/>
      <c r="I59" s="18"/>
      <c r="J59" s="17"/>
      <c r="K59" s="17"/>
      <c r="L59" s="17"/>
    </row>
    <row r="60" spans="1:12" x14ac:dyDescent="0.25">
      <c r="A60" s="4"/>
      <c r="B60" s="4"/>
      <c r="C60" s="16" t="s">
        <v>14</v>
      </c>
      <c r="D60" s="5">
        <f>SUM(D58:D59)</f>
        <v>42000</v>
      </c>
      <c r="E60" s="10"/>
      <c r="F60" s="15"/>
      <c r="G60" s="4"/>
      <c r="H60" s="17"/>
      <c r="I60" s="18"/>
      <c r="J60" s="17"/>
      <c r="K60" s="17"/>
      <c r="L60" s="17"/>
    </row>
    <row r="61" spans="1:12" x14ac:dyDescent="0.25">
      <c r="A61" s="4">
        <v>36301</v>
      </c>
      <c r="B61" s="4" t="s">
        <v>57</v>
      </c>
      <c r="C61" s="10" t="s">
        <v>5</v>
      </c>
      <c r="D61" s="15">
        <v>500</v>
      </c>
      <c r="E61" s="4" t="s">
        <v>13</v>
      </c>
      <c r="F61" s="6"/>
      <c r="G61" s="4"/>
      <c r="H61" s="17"/>
      <c r="I61" s="18"/>
      <c r="J61" s="17"/>
      <c r="K61" s="18"/>
      <c r="L61" s="17"/>
    </row>
    <row r="62" spans="1:12" x14ac:dyDescent="0.25">
      <c r="A62" s="4"/>
      <c r="B62" s="4" t="s">
        <v>104</v>
      </c>
      <c r="C62" s="16" t="s">
        <v>14</v>
      </c>
      <c r="D62" s="5">
        <f>SUM(D61)</f>
        <v>500</v>
      </c>
      <c r="E62" s="4"/>
      <c r="F62" s="6"/>
      <c r="G62" s="4"/>
      <c r="H62" s="17"/>
      <c r="I62" s="18"/>
      <c r="J62" s="17"/>
      <c r="K62" s="17"/>
      <c r="L62" s="17"/>
    </row>
    <row r="63" spans="1:12" x14ac:dyDescent="0.25">
      <c r="A63" s="4">
        <v>36501</v>
      </c>
      <c r="B63" s="4" t="s">
        <v>58</v>
      </c>
      <c r="C63" s="4" t="s">
        <v>4</v>
      </c>
      <c r="D63" s="6">
        <v>10000</v>
      </c>
      <c r="E63" s="4" t="s">
        <v>61</v>
      </c>
      <c r="F63" s="6"/>
      <c r="G63" s="4"/>
      <c r="H63" s="17"/>
      <c r="I63" s="18"/>
      <c r="J63" s="17"/>
      <c r="K63" s="17"/>
      <c r="L63" s="17"/>
    </row>
    <row r="64" spans="1:12" x14ac:dyDescent="0.25">
      <c r="A64" s="4"/>
      <c r="B64" s="4"/>
      <c r="C64" s="4"/>
      <c r="D64" s="6">
        <v>5800</v>
      </c>
      <c r="E64" s="4" t="s">
        <v>62</v>
      </c>
      <c r="F64" s="6"/>
      <c r="G64" s="4"/>
      <c r="H64" s="17"/>
      <c r="I64" s="18"/>
      <c r="J64" s="17"/>
      <c r="K64" s="17"/>
      <c r="L64" s="17"/>
    </row>
    <row r="65" spans="1:12" x14ac:dyDescent="0.25">
      <c r="A65" s="4"/>
      <c r="B65" s="4"/>
      <c r="C65" s="4"/>
      <c r="D65" s="6">
        <v>6500</v>
      </c>
      <c r="E65" s="4" t="s">
        <v>121</v>
      </c>
      <c r="F65" s="6"/>
      <c r="G65" s="4"/>
      <c r="H65" s="17"/>
      <c r="I65" s="18"/>
      <c r="J65" s="17"/>
      <c r="K65" s="17"/>
      <c r="L65" s="17"/>
    </row>
    <row r="66" spans="1:12" x14ac:dyDescent="0.25">
      <c r="A66" s="4"/>
      <c r="B66" s="4"/>
      <c r="C66" s="4"/>
      <c r="D66" s="6">
        <v>14000</v>
      </c>
      <c r="E66" s="4" t="s">
        <v>112</v>
      </c>
      <c r="F66" s="6"/>
      <c r="G66" s="4" t="s">
        <v>116</v>
      </c>
      <c r="H66" s="17"/>
      <c r="I66" s="18"/>
      <c r="J66" s="17"/>
      <c r="K66" s="17"/>
      <c r="L66" s="17"/>
    </row>
    <row r="67" spans="1:12" x14ac:dyDescent="0.25">
      <c r="A67" s="4"/>
      <c r="B67" s="4"/>
      <c r="C67" s="4" t="s">
        <v>5</v>
      </c>
      <c r="D67" s="7">
        <f>F77</f>
        <v>110000</v>
      </c>
      <c r="E67" s="4" t="s">
        <v>70</v>
      </c>
      <c r="F67" s="7">
        <v>8700</v>
      </c>
      <c r="G67" s="4"/>
      <c r="H67" s="17"/>
      <c r="I67" s="18"/>
      <c r="J67" s="17"/>
      <c r="K67" s="17"/>
      <c r="L67" s="17"/>
    </row>
    <row r="68" spans="1:12" x14ac:dyDescent="0.25">
      <c r="A68" s="4"/>
      <c r="B68" s="4"/>
      <c r="C68" s="4"/>
      <c r="D68" s="6"/>
      <c r="E68" s="4" t="s">
        <v>63</v>
      </c>
      <c r="F68" s="7">
        <v>5400</v>
      </c>
      <c r="G68" s="4"/>
      <c r="H68" s="17"/>
      <c r="I68" s="18"/>
      <c r="J68" s="17"/>
      <c r="K68" s="17"/>
      <c r="L68" s="17"/>
    </row>
    <row r="69" spans="1:12" x14ac:dyDescent="0.25">
      <c r="A69" s="4"/>
      <c r="B69" s="4"/>
      <c r="C69" s="4"/>
      <c r="D69" s="6"/>
      <c r="E69" s="4" t="s">
        <v>113</v>
      </c>
      <c r="F69" s="7">
        <v>13900</v>
      </c>
      <c r="G69" s="4"/>
      <c r="H69" s="17"/>
      <c r="I69" s="18"/>
      <c r="J69" s="17"/>
      <c r="K69" s="18"/>
      <c r="L69" s="17"/>
    </row>
    <row r="70" spans="1:12" x14ac:dyDescent="0.25">
      <c r="A70" s="4"/>
      <c r="B70" s="4"/>
      <c r="C70" s="4"/>
      <c r="D70" s="6"/>
      <c r="E70" s="4" t="s">
        <v>107</v>
      </c>
      <c r="F70" s="7"/>
      <c r="G70" s="4"/>
      <c r="H70" s="17"/>
      <c r="I70" s="18"/>
      <c r="J70" s="17"/>
      <c r="K70" s="18"/>
      <c r="L70" s="17"/>
    </row>
    <row r="71" spans="1:12" x14ac:dyDescent="0.25">
      <c r="A71" s="4"/>
      <c r="B71" s="4"/>
      <c r="C71" s="4"/>
      <c r="D71" s="6"/>
      <c r="E71" s="4" t="s">
        <v>64</v>
      </c>
      <c r="F71" s="7">
        <v>29100</v>
      </c>
      <c r="G71" s="4"/>
      <c r="H71" s="17"/>
      <c r="I71" s="18"/>
      <c r="J71" s="17"/>
      <c r="K71" s="18"/>
      <c r="L71" s="17"/>
    </row>
    <row r="72" spans="1:12" x14ac:dyDescent="0.25">
      <c r="A72" s="4"/>
      <c r="B72" s="4"/>
      <c r="C72" s="4"/>
      <c r="D72" s="6"/>
      <c r="E72" s="4" t="s">
        <v>68</v>
      </c>
      <c r="F72" s="7">
        <v>8900</v>
      </c>
      <c r="G72" s="4"/>
      <c r="H72" s="17"/>
      <c r="I72" s="18"/>
      <c r="J72" s="17"/>
      <c r="K72" s="18"/>
      <c r="L72" s="17"/>
    </row>
    <row r="73" spans="1:12" x14ac:dyDescent="0.25">
      <c r="A73" s="4"/>
      <c r="B73" s="4"/>
      <c r="C73" s="4"/>
      <c r="D73" s="6"/>
      <c r="E73" s="4" t="s">
        <v>65</v>
      </c>
      <c r="F73" s="7">
        <v>10800</v>
      </c>
      <c r="G73" s="4"/>
      <c r="H73" s="17"/>
      <c r="I73" s="18"/>
      <c r="J73" s="17"/>
      <c r="K73" s="17"/>
      <c r="L73" s="17"/>
    </row>
    <row r="74" spans="1:12" x14ac:dyDescent="0.25">
      <c r="A74" s="4"/>
      <c r="B74" s="4"/>
      <c r="C74" s="4"/>
      <c r="D74" s="6"/>
      <c r="E74" s="4" t="s">
        <v>66</v>
      </c>
      <c r="F74" s="7">
        <v>6700</v>
      </c>
      <c r="G74" s="4"/>
      <c r="H74" s="17"/>
      <c r="I74" s="18"/>
      <c r="J74" s="17"/>
      <c r="K74" s="17"/>
      <c r="L74" s="17"/>
    </row>
    <row r="75" spans="1:12" x14ac:dyDescent="0.25">
      <c r="A75" s="4"/>
      <c r="B75" s="4"/>
      <c r="C75" s="4"/>
      <c r="D75" s="6"/>
      <c r="E75" s="4" t="s">
        <v>67</v>
      </c>
      <c r="F75" s="7">
        <v>9900</v>
      </c>
      <c r="G75" s="4"/>
      <c r="H75" s="17"/>
      <c r="I75" s="18"/>
      <c r="J75" s="17"/>
      <c r="K75" s="17"/>
      <c r="L75" s="17"/>
    </row>
    <row r="76" spans="1:12" x14ac:dyDescent="0.25">
      <c r="A76" s="4"/>
      <c r="B76" s="4"/>
      <c r="C76" s="4"/>
      <c r="D76" s="6"/>
      <c r="E76" s="4" t="s">
        <v>69</v>
      </c>
      <c r="F76" s="7">
        <v>16600</v>
      </c>
      <c r="G76" s="4"/>
      <c r="H76" s="17"/>
      <c r="I76" s="18"/>
      <c r="J76" s="17"/>
      <c r="K76" s="17"/>
      <c r="L76" s="17"/>
    </row>
    <row r="77" spans="1:12" x14ac:dyDescent="0.25">
      <c r="A77" s="4"/>
      <c r="B77" s="4"/>
      <c r="C77" s="4"/>
      <c r="D77" s="6"/>
      <c r="E77" s="4" t="s">
        <v>14</v>
      </c>
      <c r="F77" s="7">
        <f>SUM(F67:F76)</f>
        <v>110000</v>
      </c>
      <c r="G77" s="4"/>
      <c r="H77" s="17"/>
      <c r="I77" s="18"/>
      <c r="J77" s="17"/>
      <c r="K77" s="17"/>
      <c r="L77" s="17"/>
    </row>
    <row r="78" spans="1:12" x14ac:dyDescent="0.25">
      <c r="A78" s="4"/>
      <c r="B78" s="4"/>
      <c r="C78" s="16" t="s">
        <v>14</v>
      </c>
      <c r="D78" s="5">
        <f>D63+D64+D65+D66+D67</f>
        <v>146300</v>
      </c>
      <c r="E78" s="4"/>
      <c r="F78" s="7"/>
      <c r="G78" s="4"/>
      <c r="H78" s="17"/>
      <c r="I78" s="18"/>
      <c r="J78" s="17"/>
      <c r="K78" s="17"/>
      <c r="L78" s="17"/>
    </row>
    <row r="79" spans="1:12" x14ac:dyDescent="0.25">
      <c r="A79" s="4">
        <v>52301</v>
      </c>
      <c r="B79" s="4" t="s">
        <v>82</v>
      </c>
      <c r="C79" s="4" t="s">
        <v>4</v>
      </c>
      <c r="D79" s="6">
        <v>450000</v>
      </c>
      <c r="E79" s="4" t="s">
        <v>71</v>
      </c>
      <c r="F79" s="6"/>
      <c r="G79" s="4"/>
      <c r="H79" s="17"/>
      <c r="I79" s="18"/>
      <c r="J79" s="17"/>
      <c r="K79" s="18"/>
      <c r="L79" s="17"/>
    </row>
    <row r="80" spans="1:12" x14ac:dyDescent="0.25">
      <c r="A80" s="4"/>
      <c r="B80" s="4"/>
      <c r="C80" s="4"/>
      <c r="D80" s="11">
        <v>-300000</v>
      </c>
      <c r="E80" s="4" t="s">
        <v>72</v>
      </c>
      <c r="F80" s="6"/>
      <c r="G80" s="4"/>
      <c r="H80" s="17"/>
      <c r="I80" s="17"/>
      <c r="J80" s="17"/>
      <c r="K80" s="18"/>
      <c r="L80" s="17"/>
    </row>
    <row r="81" spans="1:12" x14ac:dyDescent="0.25">
      <c r="A81" s="4"/>
      <c r="B81" s="4"/>
      <c r="C81" s="16" t="s">
        <v>14</v>
      </c>
      <c r="D81" s="5">
        <f>SUM(D79:D80)</f>
        <v>150000</v>
      </c>
      <c r="E81" s="4"/>
      <c r="F81" s="6"/>
      <c r="G81" s="4"/>
      <c r="H81" s="17"/>
      <c r="I81" s="17"/>
      <c r="J81" s="17"/>
      <c r="K81" s="18"/>
      <c r="L81" s="17"/>
    </row>
    <row r="82" spans="1:12" x14ac:dyDescent="0.25">
      <c r="A82" s="4">
        <v>54101</v>
      </c>
      <c r="B82" s="4" t="s">
        <v>83</v>
      </c>
      <c r="C82" s="4" t="s">
        <v>4</v>
      </c>
      <c r="D82" s="6">
        <v>525000</v>
      </c>
      <c r="E82" s="10" t="s">
        <v>15</v>
      </c>
      <c r="F82" s="6"/>
      <c r="G82" s="4"/>
      <c r="H82" s="17"/>
      <c r="I82" s="17"/>
      <c r="J82" s="17"/>
      <c r="K82" s="17"/>
      <c r="L82" s="17"/>
    </row>
    <row r="83" spans="1:12" x14ac:dyDescent="0.25">
      <c r="A83" s="4"/>
      <c r="B83" s="4"/>
      <c r="C83" s="4"/>
      <c r="D83" s="6">
        <v>257000</v>
      </c>
      <c r="E83" s="10" t="s">
        <v>99</v>
      </c>
      <c r="F83" s="6"/>
      <c r="G83" s="4"/>
      <c r="H83" s="17"/>
      <c r="I83" s="17"/>
      <c r="J83" s="17"/>
      <c r="K83" s="17"/>
      <c r="L83" s="17"/>
    </row>
    <row r="84" spans="1:12" x14ac:dyDescent="0.25">
      <c r="A84" s="4"/>
      <c r="B84" s="4"/>
      <c r="C84" s="4"/>
      <c r="D84" s="11">
        <v>-212500</v>
      </c>
      <c r="E84" s="10" t="s">
        <v>100</v>
      </c>
      <c r="F84" s="6"/>
      <c r="G84" s="4"/>
      <c r="H84" s="17"/>
      <c r="I84" s="17"/>
      <c r="J84" s="18"/>
      <c r="K84" s="17"/>
      <c r="L84" s="17"/>
    </row>
    <row r="85" spans="1:12" x14ac:dyDescent="0.25">
      <c r="A85" s="4"/>
      <c r="B85" s="4"/>
      <c r="C85" s="4"/>
      <c r="D85" s="6">
        <v>35000</v>
      </c>
      <c r="E85" s="10" t="s">
        <v>73</v>
      </c>
      <c r="F85" s="6"/>
      <c r="G85" s="4"/>
      <c r="H85" s="17"/>
      <c r="I85" s="17"/>
      <c r="J85" s="18"/>
      <c r="K85" s="17"/>
      <c r="L85" s="17"/>
    </row>
    <row r="86" spans="1:12" x14ac:dyDescent="0.25">
      <c r="A86" s="4"/>
      <c r="B86" s="4"/>
      <c r="C86" s="4"/>
      <c r="D86" s="11">
        <v>-250000</v>
      </c>
      <c r="E86" s="10" t="s">
        <v>74</v>
      </c>
      <c r="F86" s="6"/>
      <c r="G86" s="4"/>
      <c r="H86" s="17"/>
      <c r="I86" s="17"/>
      <c r="J86" s="18"/>
      <c r="K86" s="17"/>
      <c r="L86" s="17"/>
    </row>
    <row r="87" spans="1:12" x14ac:dyDescent="0.25">
      <c r="A87" s="4"/>
      <c r="B87" s="4"/>
      <c r="C87" s="4"/>
      <c r="D87" s="11">
        <v>-130000</v>
      </c>
      <c r="E87" s="10" t="s">
        <v>76</v>
      </c>
      <c r="F87" s="6"/>
      <c r="G87" s="4"/>
      <c r="H87" s="17"/>
      <c r="I87" s="17"/>
      <c r="J87" s="17"/>
      <c r="K87" s="17"/>
      <c r="L87" s="17"/>
    </row>
    <row r="88" spans="1:12" x14ac:dyDescent="0.25">
      <c r="A88" s="4"/>
      <c r="B88" s="4"/>
      <c r="C88" s="4"/>
      <c r="D88" s="15">
        <v>70000</v>
      </c>
      <c r="E88" s="10" t="s">
        <v>77</v>
      </c>
      <c r="F88" s="6"/>
      <c r="G88" s="4"/>
    </row>
    <row r="89" spans="1:12" x14ac:dyDescent="0.25">
      <c r="A89" s="4"/>
      <c r="B89" s="4"/>
      <c r="C89" s="4"/>
      <c r="D89" s="15">
        <v>700000</v>
      </c>
      <c r="E89" s="10" t="s">
        <v>78</v>
      </c>
      <c r="F89" s="6"/>
      <c r="G89" s="4"/>
    </row>
    <row r="90" spans="1:12" x14ac:dyDescent="0.25">
      <c r="A90" s="4"/>
      <c r="B90" s="4"/>
      <c r="C90" s="4"/>
      <c r="D90" s="11">
        <v>-450000</v>
      </c>
      <c r="E90" s="10" t="s">
        <v>79</v>
      </c>
      <c r="F90" s="6"/>
      <c r="G90" s="4"/>
    </row>
    <row r="91" spans="1:12" x14ac:dyDescent="0.25">
      <c r="A91" s="4"/>
      <c r="B91" s="4"/>
      <c r="C91" s="4"/>
      <c r="D91" s="15">
        <v>10000</v>
      </c>
      <c r="E91" s="10" t="s">
        <v>80</v>
      </c>
      <c r="F91" s="6"/>
      <c r="G91" s="4"/>
    </row>
    <row r="92" spans="1:12" x14ac:dyDescent="0.25">
      <c r="A92" s="4"/>
      <c r="B92" s="4"/>
      <c r="C92" s="4"/>
      <c r="D92" s="15">
        <v>25000</v>
      </c>
      <c r="E92" s="10" t="s">
        <v>110</v>
      </c>
      <c r="F92" s="6"/>
      <c r="G92" s="4"/>
    </row>
    <row r="93" spans="1:12" x14ac:dyDescent="0.25">
      <c r="A93" s="4"/>
      <c r="B93" s="4"/>
      <c r="C93" s="4"/>
      <c r="D93" s="15">
        <v>30000</v>
      </c>
      <c r="E93" s="10" t="s">
        <v>81</v>
      </c>
      <c r="F93" s="6"/>
      <c r="G93" s="4"/>
    </row>
    <row r="94" spans="1:12" x14ac:dyDescent="0.25">
      <c r="A94" s="4"/>
      <c r="B94" s="4"/>
      <c r="C94" s="4"/>
      <c r="D94" s="6">
        <v>172000</v>
      </c>
      <c r="E94" s="10" t="s">
        <v>96</v>
      </c>
      <c r="F94" s="6"/>
      <c r="G94" s="4"/>
    </row>
    <row r="95" spans="1:12" x14ac:dyDescent="0.25">
      <c r="A95" s="4"/>
      <c r="B95" s="4"/>
      <c r="C95" s="4" t="s">
        <v>5</v>
      </c>
      <c r="D95" s="6">
        <v>0</v>
      </c>
      <c r="E95" s="4"/>
      <c r="F95" s="6"/>
      <c r="G95" s="4"/>
    </row>
    <row r="96" spans="1:12" x14ac:dyDescent="0.25">
      <c r="A96" s="4"/>
      <c r="B96" s="4"/>
      <c r="C96" s="16" t="s">
        <v>14</v>
      </c>
      <c r="D96" s="5">
        <f>SUM(D82:D95)</f>
        <v>781500</v>
      </c>
      <c r="E96" s="4"/>
      <c r="F96" s="6"/>
      <c r="G96" s="4"/>
    </row>
    <row r="97" spans="1:7" x14ac:dyDescent="0.25">
      <c r="A97" s="4">
        <v>54201</v>
      </c>
      <c r="B97" s="4" t="s">
        <v>84</v>
      </c>
      <c r="C97" s="10" t="s">
        <v>4</v>
      </c>
      <c r="D97" s="15">
        <v>100000</v>
      </c>
      <c r="E97" s="4" t="s">
        <v>85</v>
      </c>
      <c r="F97" s="6"/>
      <c r="G97" s="4"/>
    </row>
    <row r="98" spans="1:7" x14ac:dyDescent="0.25">
      <c r="A98" s="4"/>
      <c r="B98" s="4"/>
      <c r="C98" s="10"/>
      <c r="D98" s="11">
        <v>-52700</v>
      </c>
      <c r="E98" s="4" t="s">
        <v>75</v>
      </c>
      <c r="F98" s="6"/>
      <c r="G98" s="4"/>
    </row>
    <row r="99" spans="1:7" x14ac:dyDescent="0.25">
      <c r="A99" s="4"/>
      <c r="B99" s="4"/>
      <c r="C99" s="16" t="s">
        <v>14</v>
      </c>
      <c r="D99" s="5">
        <f>SUM(D97:D98)</f>
        <v>47300</v>
      </c>
      <c r="E99" s="4"/>
      <c r="F99" s="6"/>
      <c r="G99" s="4"/>
    </row>
    <row r="100" spans="1:7" x14ac:dyDescent="0.25">
      <c r="A100" s="4">
        <v>54601</v>
      </c>
      <c r="B100" s="10" t="s">
        <v>86</v>
      </c>
      <c r="C100" s="10"/>
      <c r="D100" s="15">
        <v>5000</v>
      </c>
      <c r="E100" s="4" t="s">
        <v>87</v>
      </c>
      <c r="F100" s="6"/>
      <c r="G100" s="4"/>
    </row>
    <row r="101" spans="1:7" x14ac:dyDescent="0.25">
      <c r="A101" s="4"/>
      <c r="B101" s="4"/>
      <c r="C101" s="16" t="s">
        <v>14</v>
      </c>
      <c r="D101" s="5">
        <f>SUM(D100)</f>
        <v>5000</v>
      </c>
      <c r="E101" s="4"/>
      <c r="F101" s="6"/>
      <c r="G101" s="4"/>
    </row>
    <row r="102" spans="1:7" x14ac:dyDescent="0.25">
      <c r="A102" s="4">
        <v>55101</v>
      </c>
      <c r="B102" s="4" t="s">
        <v>89</v>
      </c>
      <c r="C102" s="4" t="s">
        <v>4</v>
      </c>
      <c r="D102" s="6">
        <v>50000</v>
      </c>
      <c r="E102" s="4" t="s">
        <v>88</v>
      </c>
      <c r="F102" s="6"/>
      <c r="G102" s="4"/>
    </row>
    <row r="103" spans="1:7" x14ac:dyDescent="0.25">
      <c r="A103" s="4"/>
      <c r="B103" s="4"/>
      <c r="C103" s="16" t="s">
        <v>14</v>
      </c>
      <c r="D103" s="5">
        <f>SUM(D102)</f>
        <v>50000</v>
      </c>
      <c r="E103" s="4"/>
      <c r="F103" s="6"/>
      <c r="G103" s="4"/>
    </row>
    <row r="104" spans="1:7" x14ac:dyDescent="0.25">
      <c r="A104" s="4">
        <v>55301</v>
      </c>
      <c r="B104" s="4" t="s">
        <v>90</v>
      </c>
      <c r="C104" s="4" t="s">
        <v>5</v>
      </c>
      <c r="D104" s="6">
        <v>5000</v>
      </c>
      <c r="E104" s="4" t="s">
        <v>16</v>
      </c>
      <c r="F104" s="6"/>
      <c r="G104" s="4"/>
    </row>
    <row r="105" spans="1:7" x14ac:dyDescent="0.25">
      <c r="A105" s="4"/>
      <c r="B105" s="4"/>
      <c r="C105" s="16" t="s">
        <v>14</v>
      </c>
      <c r="D105" s="5">
        <f>SUM(D104)</f>
        <v>5000</v>
      </c>
      <c r="E105" s="4"/>
      <c r="F105" s="6"/>
      <c r="G105" s="4"/>
    </row>
    <row r="106" spans="1:7" x14ac:dyDescent="0.25">
      <c r="A106" s="4">
        <v>57501</v>
      </c>
      <c r="B106" s="4" t="s">
        <v>91</v>
      </c>
      <c r="C106" s="4" t="s">
        <v>4</v>
      </c>
      <c r="D106" s="6">
        <v>22000</v>
      </c>
      <c r="E106" s="4" t="s">
        <v>92</v>
      </c>
      <c r="F106" s="6"/>
      <c r="G106" s="4"/>
    </row>
    <row r="107" spans="1:7" x14ac:dyDescent="0.25">
      <c r="A107" s="4"/>
      <c r="B107" s="4"/>
      <c r="C107" s="4"/>
      <c r="D107" s="6">
        <v>50000</v>
      </c>
      <c r="E107" s="4" t="s">
        <v>93</v>
      </c>
      <c r="F107" s="6"/>
      <c r="G107" s="4"/>
    </row>
    <row r="108" spans="1:7" x14ac:dyDescent="0.25">
      <c r="A108" s="4"/>
      <c r="B108" s="4"/>
      <c r="C108" s="16" t="s">
        <v>14</v>
      </c>
      <c r="D108" s="5">
        <f>SUM(D106:D107)</f>
        <v>72000</v>
      </c>
      <c r="E108" s="4"/>
      <c r="F108" s="6"/>
      <c r="G108" s="4"/>
    </row>
  </sheetData>
  <pageMargins left="0.7" right="0.7" top="0.78740157499999996" bottom="0.78740157499999996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Huhle, Angelika</dc:creator>
  <cp:lastModifiedBy>Huhle, Angelika</cp:lastModifiedBy>
  <cp:lastPrinted>2017-01-05T08:16:57Z</cp:lastPrinted>
  <dcterms:created xsi:type="dcterms:W3CDTF">2016-09-01T13:11:23Z</dcterms:created>
  <dcterms:modified xsi:type="dcterms:W3CDTF">2017-01-10T07:49:33Z</dcterms:modified>
</cp:coreProperties>
</file>